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30" windowWidth="11595" windowHeight="5895" activeTab="0"/>
  </bookViews>
  <sheets>
    <sheet name="Menu" sheetId="1" r:id="rId1"/>
    <sheet name="Ingresos" sheetId="2" r:id="rId2"/>
    <sheet name="Egresos" sheetId="3" r:id="rId3"/>
    <sheet name="Grafico" sheetId="4" r:id="rId4"/>
    <sheet name="Funciones" sheetId="5" r:id="rId5"/>
  </sheets>
  <definedNames>
    <definedName name="_xlnm.Print_Area" localSheetId="3">'Grafico'!$C$1:$J$21</definedName>
    <definedName name="_xlnm.Print_Titles" localSheetId="1">'Ingresos'!$1:$1</definedName>
  </definedNames>
  <calcPr fullCalcOnLoad="1"/>
</workbook>
</file>

<file path=xl/sharedStrings.xml><?xml version="1.0" encoding="utf-8"?>
<sst xmlns="http://schemas.openxmlformats.org/spreadsheetml/2006/main" count="161" uniqueCount="53">
  <si>
    <t>Ver Gráfico</t>
  </si>
  <si>
    <t>Regresar</t>
  </si>
  <si>
    <t>Total</t>
  </si>
  <si>
    <t>RUBRO:</t>
  </si>
  <si>
    <t xml:space="preserve">No </t>
  </si>
  <si>
    <t>Rubro</t>
  </si>
  <si>
    <t>Ingresos</t>
  </si>
  <si>
    <t>Egresos</t>
  </si>
  <si>
    <t>MENÚ PRINCIPAL</t>
  </si>
  <si>
    <t>OPCIONES GENERALES</t>
  </si>
  <si>
    <t>Enero</t>
  </si>
  <si>
    <t>Estadística de Rubros por Mes</t>
  </si>
  <si>
    <t>Febrero</t>
  </si>
  <si>
    <t>Marzo</t>
  </si>
  <si>
    <t>INGRESOS</t>
  </si>
  <si>
    <t>EGRESOS</t>
  </si>
  <si>
    <t>G. Total</t>
  </si>
  <si>
    <t>1 Sem</t>
  </si>
  <si>
    <t>2 Sem</t>
  </si>
  <si>
    <t>3 Sem</t>
  </si>
  <si>
    <t>4 Sem</t>
  </si>
  <si>
    <t>5 Sem</t>
  </si>
  <si>
    <t xml:space="preserve">DESGLOSE GENERAL DE INGRESOS </t>
  </si>
  <si>
    <t>Descripción General de Ingresos</t>
  </si>
  <si>
    <t>Período del Ingreso</t>
  </si>
  <si>
    <t>Mes</t>
  </si>
  <si>
    <t>No. Semana</t>
  </si>
  <si>
    <t>Período</t>
  </si>
  <si>
    <t>Subtotal</t>
  </si>
  <si>
    <t>I.V.A.</t>
  </si>
  <si>
    <t>Total Mensual</t>
  </si>
  <si>
    <t>AL</t>
  </si>
  <si>
    <t>Sem 1</t>
  </si>
  <si>
    <t>Sem 2</t>
  </si>
  <si>
    <t>Sem 3</t>
  </si>
  <si>
    <t>Sem 4</t>
  </si>
  <si>
    <t>Sem 5</t>
  </si>
  <si>
    <t>No</t>
  </si>
  <si>
    <t>No.</t>
  </si>
  <si>
    <t xml:space="preserve">DESGLOSE GENERAL DE EGRESOS </t>
  </si>
  <si>
    <t>Descripción General de Egresos</t>
  </si>
  <si>
    <t>Período del Egreso</t>
  </si>
  <si>
    <t>Total Trimestral:</t>
  </si>
  <si>
    <t>Pago de Recibo de Agua.</t>
  </si>
  <si>
    <t>Nomina Quincenal</t>
  </si>
  <si>
    <t>Pago de Renta del Local</t>
  </si>
  <si>
    <t>Gastos Varios</t>
  </si>
  <si>
    <t>Compra de Articulos de Limpieza</t>
  </si>
  <si>
    <t>Compra de Papeleria</t>
  </si>
  <si>
    <t>Servicio al Cliente, Ventas Varios</t>
  </si>
  <si>
    <t>RESULTADOS DE EGRESOS POR TRIMESTRE</t>
  </si>
  <si>
    <t>RESULTADOS DE INGRESOS EN FORMA TRIMESTRAL</t>
  </si>
  <si>
    <t xml:space="preserve">GRAFICA PARA VISUALIZAR LOS INGRESOS Y EGRESOS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</si>
</sst>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</numFmts>
  <fonts count="1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.25"/>
      <name val="Arial"/>
      <family val="0"/>
    </font>
    <font>
      <b/>
      <sz val="9"/>
      <name val="Arial"/>
      <family val="2"/>
    </font>
    <font>
      <sz val="14"/>
      <name val="Times New Roman"/>
      <family val="1"/>
    </font>
    <font>
      <b/>
      <u val="single"/>
      <sz val="9"/>
      <name val="Arial"/>
      <family val="2"/>
    </font>
    <font>
      <sz val="8"/>
      <color indexed="12"/>
      <name val="Arial"/>
      <family val="0"/>
    </font>
    <font>
      <b/>
      <sz val="12"/>
      <name val="Times New Roman"/>
      <family val="1"/>
    </font>
    <font>
      <sz val="9"/>
      <name val="Arial"/>
      <family val="0"/>
    </font>
    <font>
      <u val="single"/>
      <sz val="8"/>
      <name val="Arial"/>
      <family val="0"/>
    </font>
    <font>
      <sz val="7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54"/>
      </bottom>
    </border>
    <border>
      <left style="hair"/>
      <right style="hair"/>
      <top>
        <color indexed="63"/>
      </top>
      <bottom style="medium">
        <color indexed="54"/>
      </bottom>
    </border>
    <border>
      <left style="thin"/>
      <right style="hair"/>
      <top style="hair"/>
      <bottom style="medium">
        <color indexed="54"/>
      </bottom>
    </border>
    <border>
      <left style="hair"/>
      <right style="hair"/>
      <top style="hair"/>
      <bottom style="medium">
        <color indexed="54"/>
      </bottom>
    </border>
    <border>
      <left style="hair"/>
      <right style="hair"/>
      <top style="medium">
        <color indexed="54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>
        <color indexed="54"/>
      </top>
      <bottom>
        <color indexed="63"/>
      </bottom>
    </border>
    <border>
      <left style="thin"/>
      <right style="thin"/>
      <top>
        <color indexed="63"/>
      </top>
      <bottom style="medium">
        <color indexed="54"/>
      </bottom>
    </border>
    <border>
      <left style="thin"/>
      <right>
        <color indexed="63"/>
      </right>
      <top style="medium">
        <color indexed="54"/>
      </top>
      <bottom style="hair"/>
    </border>
    <border>
      <left>
        <color indexed="63"/>
      </left>
      <right>
        <color indexed="63"/>
      </right>
      <top style="medium">
        <color indexed="54"/>
      </top>
      <bottom style="hair"/>
    </border>
    <border>
      <left>
        <color indexed="63"/>
      </left>
      <right style="thin"/>
      <top style="medium">
        <color indexed="54"/>
      </top>
      <bottom style="hair"/>
    </border>
    <border>
      <left style="hair"/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thin"/>
      <top>
        <color indexed="63"/>
      </top>
      <bottom style="medium">
        <color indexed="54"/>
      </bottom>
    </border>
    <border>
      <left style="thin"/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/>
      <top style="medium">
        <color indexed="54"/>
      </top>
      <bottom>
        <color indexed="63"/>
      </bottom>
    </border>
    <border>
      <left style="hair"/>
      <right style="thin"/>
      <top style="hair"/>
      <bottom style="medium">
        <color indexed="5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 applyProtection="1">
      <alignment horizontal="center"/>
      <protection locked="0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11" fillId="0" borderId="14" xfId="15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" fillId="0" borderId="31" xfId="0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" fontId="1" fillId="5" borderId="31" xfId="0" applyNumberFormat="1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 applyProtection="1">
      <alignment vertical="center"/>
      <protection locked="0"/>
    </xf>
    <xf numFmtId="4" fontId="8" fillId="0" borderId="0" xfId="0" applyNumberFormat="1" applyFont="1" applyAlignment="1">
      <alignment horizontal="right"/>
    </xf>
    <xf numFmtId="164" fontId="1" fillId="0" borderId="20" xfId="0" applyNumberFormat="1" applyFont="1" applyBorder="1" applyAlignment="1" applyProtection="1">
      <alignment vertical="center"/>
      <protection locked="0"/>
    </xf>
    <xf numFmtId="164" fontId="1" fillId="0" borderId="25" xfId="0" applyNumberFormat="1" applyFont="1" applyBorder="1" applyAlignment="1" applyProtection="1">
      <alignment vertical="center"/>
      <protection locked="0"/>
    </xf>
    <xf numFmtId="164" fontId="1" fillId="0" borderId="30" xfId="0" applyNumberFormat="1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vertical="center"/>
      <protection locked="0"/>
    </xf>
    <xf numFmtId="164" fontId="8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25" xfId="0" applyNumberFormat="1" applyFont="1" applyBorder="1" applyAlignment="1" applyProtection="1">
      <alignment vertical="center"/>
      <protection locked="0"/>
    </xf>
    <xf numFmtId="0" fontId="1" fillId="0" borderId="30" xfId="0" applyNumberFormat="1" applyFont="1" applyBorder="1" applyAlignment="1" applyProtection="1">
      <alignment vertical="center"/>
      <protection locked="0"/>
    </xf>
    <xf numFmtId="164" fontId="15" fillId="0" borderId="31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2" borderId="34" xfId="0" applyFont="1" applyFill="1" applyBorder="1" applyAlignment="1">
      <alignment/>
    </xf>
    <xf numFmtId="0" fontId="1" fillId="2" borderId="35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0" fillId="0" borderId="36" xfId="0" applyFill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2" fillId="0" borderId="0" xfId="0" applyFont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164" fontId="2" fillId="0" borderId="30" xfId="0" applyNumberFormat="1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3" fillId="0" borderId="0" xfId="0" applyFont="1" applyFill="1" applyBorder="1" applyAlignment="1">
      <alignment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3" borderId="0" xfId="15" applyFont="1" applyFill="1" applyAlignment="1" applyProtection="1">
      <alignment horizontal="center" vertical="center"/>
      <protection locked="0"/>
    </xf>
    <xf numFmtId="0" fontId="1" fillId="3" borderId="0" xfId="15" applyFont="1" applyFill="1" applyAlignment="1" applyProtection="1">
      <alignment horizontal="center" vertical="center"/>
      <protection locked="0"/>
    </xf>
    <xf numFmtId="0" fontId="1" fillId="3" borderId="0" xfId="15" applyFont="1" applyFill="1" applyAlignment="1" applyProtection="1">
      <alignment horizontal="center" vertical="center"/>
      <protection locked="0"/>
    </xf>
    <xf numFmtId="0" fontId="1" fillId="3" borderId="4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5" borderId="33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auto="1"/>
      </font>
      <fill>
        <patternFill>
          <bgColor rgb="FFFFFFFF"/>
        </patternFill>
      </fill>
      <border>
        <left style="thin">
          <color rgb="FFFFFFFF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Funciones!$D$16</c:f>
              <c:strCache>
                <c:ptCount val="1"/>
                <c:pt idx="0">
                  <c:v>1 Sem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</c:spPr>
          </c:dPt>
          <c:dPt>
            <c:idx val="1"/>
            <c:invertIfNegative val="0"/>
            <c:spPr>
              <a:solidFill>
                <a:srgbClr val="FFCC99"/>
              </a:solidFill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FFCC99"/>
              </a:solid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CC99"/>
              </a:solidFill>
            </c:spPr>
          </c:dPt>
          <c:dPt>
            <c:idx val="10"/>
            <c:invertIfNegative val="0"/>
            <c:spPr>
              <a:solidFill>
                <a:srgbClr val="FFCC99"/>
              </a:solidFill>
            </c:spPr>
          </c:dPt>
          <c:dPt>
            <c:idx val="11"/>
            <c:invertIfNegative val="0"/>
            <c:spPr>
              <a:solidFill>
                <a:srgbClr val="FFCC99"/>
              </a:solidFill>
            </c:spPr>
          </c:dPt>
          <c:dPt>
            <c:idx val="12"/>
            <c:invertIfNegative val="0"/>
            <c:spPr>
              <a:solidFill>
                <a:srgbClr val="FFCC99"/>
              </a:solidFill>
            </c:spPr>
          </c:dPt>
          <c:dPt>
            <c:idx val="13"/>
            <c:invertIfNegative val="0"/>
            <c:spPr>
              <a:solidFill>
                <a:srgbClr val="FFCC99"/>
              </a:solidFill>
            </c:spPr>
          </c:dPt>
          <c:dPt>
            <c:idx val="14"/>
            <c:invertIfNegative val="0"/>
            <c:spPr>
              <a:solidFill>
                <a:srgbClr val="FFCC99"/>
              </a:solidFill>
            </c:spPr>
          </c:dPt>
          <c:dPt>
            <c:idx val="15"/>
            <c:invertIfNegative val="0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Funciones!$C$17:$C$19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Funciones!$D$17:$D$19</c:f>
              <c:numCache>
                <c:ptCount val="3"/>
                <c:pt idx="0">
                  <c:v>3283.5</c:v>
                </c:pt>
                <c:pt idx="1">
                  <c:v>3916</c:v>
                </c:pt>
                <c:pt idx="2">
                  <c:v>3245</c:v>
                </c:pt>
              </c:numCache>
            </c:numRef>
          </c:val>
        </c:ser>
        <c:ser>
          <c:idx val="1"/>
          <c:order val="1"/>
          <c:tx>
            <c:strRef>
              <c:f>Funciones!$E$16</c:f>
              <c:strCache>
                <c:ptCount val="1"/>
                <c:pt idx="0">
                  <c:v>2 Sem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Funciones!$C$17:$C$19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Funciones!$E$17:$E$19</c:f>
              <c:numCache>
                <c:ptCount val="3"/>
                <c:pt idx="0">
                  <c:v>3432</c:v>
                </c:pt>
                <c:pt idx="1">
                  <c:v>3080</c:v>
                </c:pt>
                <c:pt idx="2">
                  <c:v>2915</c:v>
                </c:pt>
              </c:numCache>
            </c:numRef>
          </c:val>
        </c:ser>
        <c:ser>
          <c:idx val="2"/>
          <c:order val="2"/>
          <c:tx>
            <c:strRef>
              <c:f>Funciones!$F$16</c:f>
              <c:strCache>
                <c:ptCount val="1"/>
                <c:pt idx="0">
                  <c:v>3 Sem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Funciones!$C$17:$C$19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Funciones!$F$17:$F$19</c:f>
              <c:numCache>
                <c:ptCount val="3"/>
                <c:pt idx="0">
                  <c:v>2035</c:v>
                </c:pt>
                <c:pt idx="1">
                  <c:v>2337.5</c:v>
                </c:pt>
                <c:pt idx="2">
                  <c:v>1980</c:v>
                </c:pt>
              </c:numCache>
            </c:numRef>
          </c:val>
        </c:ser>
        <c:ser>
          <c:idx val="3"/>
          <c:order val="3"/>
          <c:tx>
            <c:strRef>
              <c:f>Funciones!$G$16</c:f>
              <c:strCache>
                <c:ptCount val="1"/>
                <c:pt idx="0">
                  <c:v>4 Sem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Funciones!$C$17:$C$19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Funciones!$G$17:$G$19</c:f>
              <c:numCache>
                <c:ptCount val="3"/>
                <c:pt idx="0">
                  <c:v>4345</c:v>
                </c:pt>
                <c:pt idx="1">
                  <c:v>1815</c:v>
                </c:pt>
                <c:pt idx="2">
                  <c:v>3960</c:v>
                </c:pt>
              </c:numCache>
            </c:numRef>
          </c:val>
        </c:ser>
        <c:ser>
          <c:idx val="4"/>
          <c:order val="4"/>
          <c:tx>
            <c:strRef>
              <c:f>Funciones!$H$16</c:f>
              <c:strCache>
                <c:ptCount val="1"/>
                <c:pt idx="0">
                  <c:v>5 Sem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Funciones!$C$17:$C$19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Funciones!$H$17:$H$19</c:f>
              <c:numCache>
                <c:ptCount val="3"/>
                <c:pt idx="0">
                  <c:v>1925</c:v>
                </c:pt>
                <c:pt idx="1">
                  <c:v>0</c:v>
                </c:pt>
                <c:pt idx="2">
                  <c:v>3196.6</c:v>
                </c:pt>
              </c:numCache>
            </c:numRef>
          </c:val>
        </c:ser>
        <c:gapWidth val="80"/>
        <c:axId val="59435312"/>
        <c:axId val="65155761"/>
      </c:bar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155761"/>
        <c:crosses val="autoZero"/>
        <c:auto val="1"/>
        <c:lblOffset val="100"/>
        <c:noMultiLvlLbl val="0"/>
      </c:catAx>
      <c:valAx>
        <c:axId val="651557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35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10</xdr:row>
      <xdr:rowOff>114300</xdr:rowOff>
    </xdr:from>
    <xdr:to>
      <xdr:col>6</xdr:col>
      <xdr:colOff>533400</xdr:colOff>
      <xdr:row>10</xdr:row>
      <xdr:rowOff>114300</xdr:rowOff>
    </xdr:to>
    <xdr:sp>
      <xdr:nvSpPr>
        <xdr:cNvPr id="1" name="Line 9"/>
        <xdr:cNvSpPr>
          <a:spLocks/>
        </xdr:cNvSpPr>
      </xdr:nvSpPr>
      <xdr:spPr>
        <a:xfrm>
          <a:off x="2324100" y="1666875"/>
          <a:ext cx="457200" cy="0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114300</xdr:rowOff>
    </xdr:from>
    <xdr:to>
      <xdr:col>6</xdr:col>
      <xdr:colOff>533400</xdr:colOff>
      <xdr:row>11</xdr:row>
      <xdr:rowOff>114300</xdr:rowOff>
    </xdr:to>
    <xdr:sp>
      <xdr:nvSpPr>
        <xdr:cNvPr id="2" name="Line 11"/>
        <xdr:cNvSpPr>
          <a:spLocks/>
        </xdr:cNvSpPr>
      </xdr:nvSpPr>
      <xdr:spPr>
        <a:xfrm>
          <a:off x="2324100" y="1866900"/>
          <a:ext cx="457200" cy="0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114300</xdr:rowOff>
    </xdr:from>
    <xdr:to>
      <xdr:col>6</xdr:col>
      <xdr:colOff>533400</xdr:colOff>
      <xdr:row>12</xdr:row>
      <xdr:rowOff>114300</xdr:rowOff>
    </xdr:to>
    <xdr:sp>
      <xdr:nvSpPr>
        <xdr:cNvPr id="3" name="Line 12"/>
        <xdr:cNvSpPr>
          <a:spLocks/>
        </xdr:cNvSpPr>
      </xdr:nvSpPr>
      <xdr:spPr>
        <a:xfrm>
          <a:off x="2324100" y="2066925"/>
          <a:ext cx="457200" cy="0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114300</xdr:rowOff>
    </xdr:from>
    <xdr:to>
      <xdr:col>6</xdr:col>
      <xdr:colOff>533400</xdr:colOff>
      <xdr:row>13</xdr:row>
      <xdr:rowOff>114300</xdr:rowOff>
    </xdr:to>
    <xdr:sp>
      <xdr:nvSpPr>
        <xdr:cNvPr id="4" name="Line 13"/>
        <xdr:cNvSpPr>
          <a:spLocks/>
        </xdr:cNvSpPr>
      </xdr:nvSpPr>
      <xdr:spPr>
        <a:xfrm>
          <a:off x="2324100" y="2266950"/>
          <a:ext cx="457200" cy="0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7</xdr:row>
      <xdr:rowOff>47625</xdr:rowOff>
    </xdr:from>
    <xdr:to>
      <xdr:col>9</xdr:col>
      <xdr:colOff>85725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161925" y="1409700"/>
        <a:ext cx="7286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0</xdr:row>
      <xdr:rowOff>0</xdr:rowOff>
    </xdr:from>
    <xdr:to>
      <xdr:col>9</xdr:col>
      <xdr:colOff>9525</xdr:colOff>
      <xdr:row>2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1095375" y="0"/>
          <a:ext cx="627697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22"/>
  <sheetViews>
    <sheetView showGridLines="0" showRowColHeaders="0" tabSelected="1" workbookViewId="0" topLeftCell="B1">
      <selection activeCell="E8" sqref="E8"/>
    </sheetView>
  </sheetViews>
  <sheetFormatPr defaultColWidth="11.421875" defaultRowHeight="12.75"/>
  <cols>
    <col min="1" max="1" width="7.00390625" style="0" hidden="1" customWidth="1"/>
    <col min="2" max="2" width="8.7109375" style="0" customWidth="1"/>
    <col min="3" max="3" width="0.85546875" style="0" customWidth="1"/>
    <col min="4" max="4" width="6.7109375" style="0" customWidth="1"/>
    <col min="5" max="7" width="8.7109375" style="0" customWidth="1"/>
    <col min="8" max="8" width="10.00390625" style="0" customWidth="1"/>
    <col min="9" max="9" width="7.7109375" style="0" customWidth="1"/>
    <col min="10" max="12" width="8.7109375" style="0" customWidth="1"/>
    <col min="13" max="13" width="6.7109375" style="0" customWidth="1"/>
    <col min="14" max="14" width="0.85546875" style="0" customWidth="1"/>
  </cols>
  <sheetData>
    <row r="1" spans="2:16" ht="12.75">
      <c r="B1" s="8"/>
      <c r="D1" s="9"/>
      <c r="E1" s="10"/>
      <c r="F1" s="10"/>
      <c r="G1" s="10"/>
      <c r="H1" s="10"/>
      <c r="I1" s="10"/>
      <c r="J1" s="10"/>
      <c r="K1" s="10"/>
      <c r="L1" s="10"/>
      <c r="M1" s="11"/>
      <c r="O1" s="7"/>
      <c r="P1" s="5"/>
    </row>
    <row r="2" spans="2:16" ht="12.75">
      <c r="B2" s="8"/>
      <c r="D2" s="121" t="s">
        <v>8</v>
      </c>
      <c r="E2" s="122"/>
      <c r="F2" s="122"/>
      <c r="G2" s="122"/>
      <c r="H2" s="122"/>
      <c r="I2" s="122"/>
      <c r="J2" s="122"/>
      <c r="K2" s="122"/>
      <c r="L2" s="122"/>
      <c r="M2" s="123"/>
      <c r="O2" s="7"/>
      <c r="P2" s="5"/>
    </row>
    <row r="3" spans="2:16" ht="13.5" thickBot="1">
      <c r="B3" s="8"/>
      <c r="D3" s="12"/>
      <c r="E3" s="13"/>
      <c r="F3" s="13"/>
      <c r="G3" s="13"/>
      <c r="H3" s="13"/>
      <c r="I3" s="13"/>
      <c r="J3" s="13"/>
      <c r="K3" s="13"/>
      <c r="L3" s="13"/>
      <c r="M3" s="14"/>
      <c r="O3" s="7"/>
      <c r="P3" s="5"/>
    </row>
    <row r="4" spans="2:16" ht="7.5" customHeight="1" thickTop="1">
      <c r="B4" s="8"/>
      <c r="O4" s="7"/>
      <c r="P4" s="5"/>
    </row>
    <row r="5" spans="2:16" ht="6" customHeight="1">
      <c r="B5" s="8"/>
      <c r="O5" s="7"/>
      <c r="P5" s="5"/>
    </row>
    <row r="6" spans="1:16" ht="12.75">
      <c r="A6">
        <v>1</v>
      </c>
      <c r="B6" s="8"/>
      <c r="D6" s="120"/>
      <c r="E6" s="120"/>
      <c r="F6" s="120"/>
      <c r="G6" s="120"/>
      <c r="H6" s="120"/>
      <c r="I6" s="120"/>
      <c r="J6" s="120"/>
      <c r="K6" s="120"/>
      <c r="L6" s="120"/>
      <c r="M6" s="120"/>
      <c r="O6" s="7"/>
      <c r="P6" s="5"/>
    </row>
    <row r="7" spans="1:16" ht="12.75">
      <c r="A7">
        <v>2</v>
      </c>
      <c r="B7" s="8"/>
      <c r="O7" s="7"/>
      <c r="P7" s="5"/>
    </row>
    <row r="8" spans="2:16" ht="15" customHeight="1">
      <c r="B8" s="8"/>
      <c r="D8" s="28" t="s">
        <v>4</v>
      </c>
      <c r="E8" s="27">
        <v>2</v>
      </c>
      <c r="F8" s="111"/>
      <c r="G8" s="111"/>
      <c r="H8" s="28" t="s">
        <v>3</v>
      </c>
      <c r="I8" s="124" t="str">
        <f>LOOKUP(E8,Funciones!B10:B12,Funciones!C10:C12)</f>
        <v>EGRESOS</v>
      </c>
      <c r="J8" s="124"/>
      <c r="K8" s="113"/>
      <c r="L8" s="113"/>
      <c r="M8" s="113"/>
      <c r="O8" s="7"/>
      <c r="P8" s="5"/>
    </row>
    <row r="9" spans="2:16" ht="13.5" customHeight="1">
      <c r="B9" s="8"/>
      <c r="F9" s="2"/>
      <c r="G9" s="2"/>
      <c r="H9" s="2"/>
      <c r="I9" s="26"/>
      <c r="J9" s="26"/>
      <c r="K9" s="26"/>
      <c r="L9" s="26"/>
      <c r="M9" s="26"/>
      <c r="O9" s="7"/>
      <c r="P9" s="5"/>
    </row>
    <row r="10" spans="2:16" ht="15.75" customHeight="1">
      <c r="B10" s="8"/>
      <c r="D10" s="30"/>
      <c r="E10" s="125" t="s">
        <v>11</v>
      </c>
      <c r="F10" s="125"/>
      <c r="G10" s="125"/>
      <c r="H10" s="34" t="s">
        <v>2</v>
      </c>
      <c r="I10" s="34"/>
      <c r="J10" s="34"/>
      <c r="K10" s="34"/>
      <c r="L10" s="34"/>
      <c r="M10" s="32"/>
      <c r="O10" s="7"/>
      <c r="P10" s="5"/>
    </row>
    <row r="11" spans="2:16" ht="15.75" customHeight="1">
      <c r="B11" s="8"/>
      <c r="D11" s="31"/>
      <c r="E11" s="112"/>
      <c r="F11" s="99" t="s">
        <v>10</v>
      </c>
      <c r="G11" s="37"/>
      <c r="H11" s="96">
        <f>LOOKUP(Menu!E8,Funciones!B10:B11,Funciones!D10:D11)</f>
        <v>10365</v>
      </c>
      <c r="I11" s="35"/>
      <c r="J11" s="35"/>
      <c r="K11" s="35"/>
      <c r="L11" s="35"/>
      <c r="M11" s="33"/>
      <c r="O11" s="7"/>
      <c r="P11" s="5"/>
    </row>
    <row r="12" spans="2:16" ht="15.75" customHeight="1">
      <c r="B12" s="8"/>
      <c r="D12" s="31"/>
      <c r="F12" s="99" t="s">
        <v>12</v>
      </c>
      <c r="G12" s="37"/>
      <c r="H12" s="97">
        <f>LOOKUP(E8,Funciones!B10:B11,Funciones!E10:E11)</f>
        <v>9045</v>
      </c>
      <c r="I12" s="37"/>
      <c r="J12" s="35"/>
      <c r="K12" s="35"/>
      <c r="L12" s="35"/>
      <c r="M12" s="33"/>
      <c r="O12" s="7"/>
      <c r="P12" s="5"/>
    </row>
    <row r="13" spans="2:16" ht="15.75" customHeight="1">
      <c r="B13" s="8"/>
      <c r="D13" s="31"/>
      <c r="F13" s="99" t="s">
        <v>13</v>
      </c>
      <c r="G13" s="37"/>
      <c r="H13" s="96">
        <f>LOOKUP(E8,Funciones!B10:B11,Funciones!F10:F11)</f>
        <v>9012</v>
      </c>
      <c r="I13" s="35"/>
      <c r="J13" s="35"/>
      <c r="K13" s="35"/>
      <c r="L13" s="35"/>
      <c r="M13" s="33"/>
      <c r="O13" s="7"/>
      <c r="P13" s="5"/>
    </row>
    <row r="14" spans="2:16" ht="15.75" customHeight="1">
      <c r="B14" s="8"/>
      <c r="D14" s="31"/>
      <c r="F14" s="99" t="s">
        <v>16</v>
      </c>
      <c r="G14" s="37"/>
      <c r="H14" s="98">
        <f>SUM(H11:H13)</f>
        <v>28422</v>
      </c>
      <c r="I14" s="36"/>
      <c r="J14" s="36"/>
      <c r="K14" s="36"/>
      <c r="L14" s="36"/>
      <c r="M14" s="31"/>
      <c r="O14" s="7"/>
      <c r="P14" s="5"/>
    </row>
    <row r="15" spans="2:16" ht="12.75" customHeight="1" thickBot="1">
      <c r="B15" s="8"/>
      <c r="O15" s="7"/>
      <c r="P15" s="5"/>
    </row>
    <row r="16" spans="2:16" ht="13.5" thickTop="1">
      <c r="B16" s="8"/>
      <c r="D16" s="15"/>
      <c r="E16" s="119" t="s">
        <v>9</v>
      </c>
      <c r="F16" s="119"/>
      <c r="G16" s="119"/>
      <c r="H16" s="119"/>
      <c r="I16" s="119"/>
      <c r="J16" s="119"/>
      <c r="K16" s="119"/>
      <c r="L16" s="119"/>
      <c r="M16" s="16"/>
      <c r="O16" s="7"/>
      <c r="P16" s="5"/>
    </row>
    <row r="17" spans="2:16" ht="10.5" customHeight="1">
      <c r="B17" s="8"/>
      <c r="D17" s="9"/>
      <c r="E17" s="10"/>
      <c r="F17" s="10"/>
      <c r="G17" s="10"/>
      <c r="H17" s="10"/>
      <c r="I17" s="10"/>
      <c r="J17" s="10"/>
      <c r="K17" s="10"/>
      <c r="L17" s="10"/>
      <c r="M17" s="11"/>
      <c r="O17" s="7"/>
      <c r="P17" s="5"/>
    </row>
    <row r="18" spans="2:16" ht="20.25" customHeight="1">
      <c r="B18" s="8"/>
      <c r="D18" s="9"/>
      <c r="E18" s="116" t="s">
        <v>0</v>
      </c>
      <c r="F18" s="116"/>
      <c r="G18" s="29"/>
      <c r="H18" s="117" t="s">
        <v>6</v>
      </c>
      <c r="I18" s="117"/>
      <c r="J18" s="29"/>
      <c r="K18" s="118" t="s">
        <v>7</v>
      </c>
      <c r="L18" s="118"/>
      <c r="M18" s="11"/>
      <c r="O18" s="7"/>
      <c r="P18" s="5"/>
    </row>
    <row r="19" spans="2:16" ht="9.75" customHeight="1">
      <c r="B19" s="8"/>
      <c r="D19" s="17"/>
      <c r="E19" s="18"/>
      <c r="F19" s="18"/>
      <c r="G19" s="18"/>
      <c r="H19" s="18"/>
      <c r="I19" s="18"/>
      <c r="J19" s="18"/>
      <c r="K19" s="18"/>
      <c r="L19" s="18"/>
      <c r="M19" s="19"/>
      <c r="O19" s="7"/>
      <c r="P19" s="5"/>
    </row>
    <row r="20" spans="2:16" ht="6" customHeight="1" thickBot="1">
      <c r="B20" s="8"/>
      <c r="O20" s="7"/>
      <c r="P20" s="5"/>
    </row>
    <row r="21" spans="2:16" ht="13.5" thickTop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/>
      <c r="P21" s="5"/>
    </row>
    <row r="22" spans="2:16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</sheetData>
  <sheetProtection password="C4A7" sheet="1" objects="1" scenarios="1" selectLockedCells="1"/>
  <mergeCells count="8">
    <mergeCell ref="D6:M6"/>
    <mergeCell ref="D2:M2"/>
    <mergeCell ref="I8:J8"/>
    <mergeCell ref="E10:G10"/>
    <mergeCell ref="E18:F18"/>
    <mergeCell ref="H18:I18"/>
    <mergeCell ref="K18:L18"/>
    <mergeCell ref="E16:L16"/>
  </mergeCells>
  <conditionalFormatting sqref="G18">
    <cfRule type="expression" priority="1" dxfId="0" stopIfTrue="1">
      <formula>$E$8="III"</formula>
    </cfRule>
  </conditionalFormatting>
  <conditionalFormatting sqref="J18">
    <cfRule type="expression" priority="2" dxfId="0" stopIfTrue="1">
      <formula>$E$8="VI"</formula>
    </cfRule>
  </conditionalFormatting>
  <conditionalFormatting sqref="K18:L18">
    <cfRule type="expression" priority="3" dxfId="0" stopIfTrue="1">
      <formula>$I$8="Egresos"</formula>
    </cfRule>
  </conditionalFormatting>
  <conditionalFormatting sqref="E18:F18">
    <cfRule type="expression" priority="4" dxfId="0" stopIfTrue="1">
      <formula>$I$8&gt;0</formula>
    </cfRule>
  </conditionalFormatting>
  <conditionalFormatting sqref="H18:I18">
    <cfRule type="expression" priority="5" dxfId="0" stopIfTrue="1">
      <formula>$I$8="Ingresos"</formula>
    </cfRule>
  </conditionalFormatting>
  <dataValidations count="1">
    <dataValidation type="list" allowBlank="1" showInputMessage="1" showErrorMessage="1" promptTitle="Elige de la lista" prompt="Opción para elegir un Rubro" errorTitle="Lista" error="Debes elegir un número de la lista" sqref="E8">
      <formula1>$A$6:$A$7</formula1>
    </dataValidation>
  </dataValidations>
  <hyperlinks>
    <hyperlink ref="H18:I18" location="Ingresos!C1" tooltip="Actualiza la Información de Ingresos" display="Ingresos"/>
    <hyperlink ref="K18:L18" location="Egresos!C1" tooltip="Actualiza la Información de Egresos" display="Egresos"/>
    <hyperlink ref="E18:F18" location="Grafico!E4" tooltip="Visualiza el Gráfico de Ingreso/Egreso" display="Ver Gráfico"/>
  </hyperlink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O2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2" max="2" width="0.85546875" style="0" customWidth="1"/>
    <col min="3" max="3" width="15.140625" style="0" customWidth="1"/>
    <col min="4" max="4" width="9.140625" style="0" customWidth="1"/>
    <col min="5" max="5" width="4.7109375" style="0" customWidth="1"/>
    <col min="6" max="6" width="3.7109375" style="0" customWidth="1"/>
    <col min="7" max="7" width="4.7109375" style="0" customWidth="1"/>
    <col min="8" max="8" width="35.00390625" style="0" customWidth="1"/>
    <col min="9" max="9" width="12.7109375" style="0" customWidth="1"/>
    <col min="10" max="10" width="10.140625" style="0" customWidth="1"/>
    <col min="11" max="11" width="14.421875" style="0" customWidth="1"/>
    <col min="12" max="12" width="13.8515625" style="0" customWidth="1"/>
    <col min="13" max="13" width="0.85546875" style="0" customWidth="1"/>
  </cols>
  <sheetData>
    <row r="1" spans="1:12" ht="19.5" customHeight="1">
      <c r="A1" s="25" t="s">
        <v>1</v>
      </c>
      <c r="C1" s="126" t="s">
        <v>22</v>
      </c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9.5" customHeight="1">
      <c r="A2" s="25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2.75">
      <c r="A3" s="23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3.5" thickBot="1">
      <c r="A4" s="24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3:12" ht="13.5" customHeight="1">
      <c r="C5" s="129" t="s">
        <v>24</v>
      </c>
      <c r="D5" s="130"/>
      <c r="E5" s="130"/>
      <c r="F5" s="130"/>
      <c r="G5" s="131"/>
      <c r="H5" s="127" t="s">
        <v>23</v>
      </c>
      <c r="I5" s="127" t="s">
        <v>28</v>
      </c>
      <c r="J5" s="127" t="s">
        <v>29</v>
      </c>
      <c r="K5" s="127" t="s">
        <v>2</v>
      </c>
      <c r="L5" s="127" t="s">
        <v>30</v>
      </c>
    </row>
    <row r="6" spans="3:12" ht="13.5" customHeight="1" thickBot="1">
      <c r="C6" s="101" t="s">
        <v>25</v>
      </c>
      <c r="D6" s="102" t="s">
        <v>26</v>
      </c>
      <c r="E6" s="132" t="s">
        <v>27</v>
      </c>
      <c r="F6" s="133"/>
      <c r="G6" s="134"/>
      <c r="H6" s="128"/>
      <c r="I6" s="128"/>
      <c r="J6" s="128"/>
      <c r="K6" s="128"/>
      <c r="L6" s="128"/>
    </row>
    <row r="7" spans="3:15" ht="18" customHeight="1">
      <c r="C7" s="41" t="s">
        <v>10</v>
      </c>
      <c r="D7" s="42">
        <v>1</v>
      </c>
      <c r="E7" s="44">
        <v>1</v>
      </c>
      <c r="F7" s="44" t="s">
        <v>31</v>
      </c>
      <c r="G7" s="106">
        <v>3</v>
      </c>
      <c r="H7" s="46" t="s">
        <v>49</v>
      </c>
      <c r="I7" s="76">
        <v>2985</v>
      </c>
      <c r="J7" s="76">
        <f>I7*0.1</f>
        <v>298.5</v>
      </c>
      <c r="K7" s="76">
        <f aca="true" t="shared" si="0" ref="K7:K20">I7+J7</f>
        <v>3283.5</v>
      </c>
      <c r="L7" s="76"/>
      <c r="N7" s="81"/>
      <c r="O7" s="82"/>
    </row>
    <row r="8" spans="3:12" ht="18" customHeight="1">
      <c r="C8" s="48" t="s">
        <v>10</v>
      </c>
      <c r="D8" s="49">
        <v>2</v>
      </c>
      <c r="E8" s="51">
        <v>4</v>
      </c>
      <c r="F8" s="51" t="s">
        <v>31</v>
      </c>
      <c r="G8" s="107">
        <v>10</v>
      </c>
      <c r="H8" s="53" t="s">
        <v>49</v>
      </c>
      <c r="I8" s="77">
        <v>3120</v>
      </c>
      <c r="J8" s="77">
        <f aca="true" t="shared" si="1" ref="J8:J20">I8*0.1</f>
        <v>312</v>
      </c>
      <c r="K8" s="77">
        <f t="shared" si="0"/>
        <v>3432</v>
      </c>
      <c r="L8" s="77"/>
    </row>
    <row r="9" spans="3:12" ht="18" customHeight="1">
      <c r="C9" s="48" t="s">
        <v>10</v>
      </c>
      <c r="D9" s="49">
        <v>3</v>
      </c>
      <c r="E9" s="51">
        <v>11</v>
      </c>
      <c r="F9" s="51" t="s">
        <v>31</v>
      </c>
      <c r="G9" s="107">
        <v>17</v>
      </c>
      <c r="H9" s="53" t="s">
        <v>49</v>
      </c>
      <c r="I9" s="77">
        <v>1850</v>
      </c>
      <c r="J9" s="77">
        <f t="shared" si="1"/>
        <v>185</v>
      </c>
      <c r="K9" s="77">
        <f t="shared" si="0"/>
        <v>2035</v>
      </c>
      <c r="L9" s="77"/>
    </row>
    <row r="10" spans="3:12" ht="18" customHeight="1">
      <c r="C10" s="48" t="s">
        <v>10</v>
      </c>
      <c r="D10" s="49">
        <v>4</v>
      </c>
      <c r="E10" s="51">
        <v>18</v>
      </c>
      <c r="F10" s="51" t="s">
        <v>31</v>
      </c>
      <c r="G10" s="107">
        <v>24</v>
      </c>
      <c r="H10" s="53" t="s">
        <v>49</v>
      </c>
      <c r="I10" s="77">
        <v>3950</v>
      </c>
      <c r="J10" s="77">
        <f t="shared" si="1"/>
        <v>395</v>
      </c>
      <c r="K10" s="77">
        <f t="shared" si="0"/>
        <v>4345</v>
      </c>
      <c r="L10" s="77"/>
    </row>
    <row r="11" spans="3:12" ht="18" customHeight="1" thickBot="1">
      <c r="C11" s="54" t="s">
        <v>10</v>
      </c>
      <c r="D11" s="55">
        <v>5</v>
      </c>
      <c r="E11" s="57">
        <v>25</v>
      </c>
      <c r="F11" s="57" t="s">
        <v>31</v>
      </c>
      <c r="G11" s="108">
        <v>31</v>
      </c>
      <c r="H11" s="59" t="s">
        <v>49</v>
      </c>
      <c r="I11" s="78">
        <v>1750</v>
      </c>
      <c r="J11" s="78">
        <f t="shared" si="1"/>
        <v>175</v>
      </c>
      <c r="K11" s="78">
        <f t="shared" si="0"/>
        <v>1925</v>
      </c>
      <c r="L11" s="109">
        <f>SUM(K7:K11)</f>
        <v>15020.5</v>
      </c>
    </row>
    <row r="12" spans="3:12" ht="18" customHeight="1">
      <c r="C12" s="41" t="s">
        <v>12</v>
      </c>
      <c r="D12" s="42">
        <v>1</v>
      </c>
      <c r="E12" s="44">
        <v>1</v>
      </c>
      <c r="F12" s="44" t="s">
        <v>31</v>
      </c>
      <c r="G12" s="106">
        <v>7</v>
      </c>
      <c r="H12" s="47" t="s">
        <v>49</v>
      </c>
      <c r="I12" s="76">
        <v>3560</v>
      </c>
      <c r="J12" s="76">
        <f t="shared" si="1"/>
        <v>356</v>
      </c>
      <c r="K12" s="76">
        <f t="shared" si="0"/>
        <v>3916</v>
      </c>
      <c r="L12" s="76"/>
    </row>
    <row r="13" spans="3:12" ht="18" customHeight="1">
      <c r="C13" s="48" t="s">
        <v>12</v>
      </c>
      <c r="D13" s="49">
        <v>2</v>
      </c>
      <c r="E13" s="51">
        <v>8</v>
      </c>
      <c r="F13" s="51" t="s">
        <v>31</v>
      </c>
      <c r="G13" s="107">
        <v>14</v>
      </c>
      <c r="H13" s="53" t="s">
        <v>49</v>
      </c>
      <c r="I13" s="77">
        <v>2800</v>
      </c>
      <c r="J13" s="77">
        <f t="shared" si="1"/>
        <v>280</v>
      </c>
      <c r="K13" s="77">
        <f t="shared" si="0"/>
        <v>3080</v>
      </c>
      <c r="L13" s="77"/>
    </row>
    <row r="14" spans="3:12" ht="18" customHeight="1">
      <c r="C14" s="48" t="s">
        <v>12</v>
      </c>
      <c r="D14" s="49">
        <v>3</v>
      </c>
      <c r="E14" s="51">
        <v>15</v>
      </c>
      <c r="F14" s="51" t="s">
        <v>31</v>
      </c>
      <c r="G14" s="107">
        <v>21</v>
      </c>
      <c r="H14" s="53" t="s">
        <v>49</v>
      </c>
      <c r="I14" s="77">
        <v>2125</v>
      </c>
      <c r="J14" s="77">
        <f t="shared" si="1"/>
        <v>212.5</v>
      </c>
      <c r="K14" s="77">
        <f t="shared" si="0"/>
        <v>2337.5</v>
      </c>
      <c r="L14" s="77"/>
    </row>
    <row r="15" spans="3:12" ht="18" customHeight="1" thickBot="1">
      <c r="C15" s="54" t="s">
        <v>12</v>
      </c>
      <c r="D15" s="55">
        <v>4</v>
      </c>
      <c r="E15" s="57">
        <v>22</v>
      </c>
      <c r="F15" s="57" t="s">
        <v>31</v>
      </c>
      <c r="G15" s="108">
        <v>29</v>
      </c>
      <c r="H15" s="59" t="s">
        <v>49</v>
      </c>
      <c r="I15" s="78">
        <v>1650</v>
      </c>
      <c r="J15" s="78">
        <f t="shared" si="1"/>
        <v>165</v>
      </c>
      <c r="K15" s="78">
        <f t="shared" si="0"/>
        <v>1815</v>
      </c>
      <c r="L15" s="109">
        <f>SUM(K12:K15)</f>
        <v>11148.5</v>
      </c>
    </row>
    <row r="16" spans="3:12" ht="18" customHeight="1">
      <c r="C16" s="41" t="s">
        <v>13</v>
      </c>
      <c r="D16" s="42">
        <v>1</v>
      </c>
      <c r="E16" s="44">
        <v>1</v>
      </c>
      <c r="F16" s="44" t="s">
        <v>31</v>
      </c>
      <c r="G16" s="106">
        <v>6</v>
      </c>
      <c r="H16" s="47" t="s">
        <v>49</v>
      </c>
      <c r="I16" s="76">
        <v>2950</v>
      </c>
      <c r="J16" s="76">
        <f t="shared" si="1"/>
        <v>295</v>
      </c>
      <c r="K16" s="76">
        <f t="shared" si="0"/>
        <v>3245</v>
      </c>
      <c r="L16" s="76"/>
    </row>
    <row r="17" spans="3:12" ht="18" customHeight="1">
      <c r="C17" s="48" t="s">
        <v>13</v>
      </c>
      <c r="D17" s="49">
        <v>2</v>
      </c>
      <c r="E17" s="51">
        <v>7</v>
      </c>
      <c r="F17" s="51" t="s">
        <v>31</v>
      </c>
      <c r="G17" s="107">
        <v>13</v>
      </c>
      <c r="H17" s="53" t="s">
        <v>49</v>
      </c>
      <c r="I17" s="77">
        <v>2650</v>
      </c>
      <c r="J17" s="77">
        <f t="shared" si="1"/>
        <v>265</v>
      </c>
      <c r="K17" s="77">
        <f t="shared" si="0"/>
        <v>2915</v>
      </c>
      <c r="L17" s="77"/>
    </row>
    <row r="18" spans="3:12" ht="18" customHeight="1">
      <c r="C18" s="48" t="s">
        <v>13</v>
      </c>
      <c r="D18" s="49">
        <v>3</v>
      </c>
      <c r="E18" s="51">
        <v>14</v>
      </c>
      <c r="F18" s="51" t="s">
        <v>31</v>
      </c>
      <c r="G18" s="107">
        <v>20</v>
      </c>
      <c r="H18" s="53" t="s">
        <v>49</v>
      </c>
      <c r="I18" s="77">
        <v>1800</v>
      </c>
      <c r="J18" s="77">
        <f t="shared" si="1"/>
        <v>180</v>
      </c>
      <c r="K18" s="77">
        <f t="shared" si="0"/>
        <v>1980</v>
      </c>
      <c r="L18" s="77"/>
    </row>
    <row r="19" spans="3:12" ht="18" customHeight="1">
      <c r="C19" s="48" t="s">
        <v>13</v>
      </c>
      <c r="D19" s="49">
        <v>4</v>
      </c>
      <c r="E19" s="51">
        <v>21</v>
      </c>
      <c r="F19" s="51" t="s">
        <v>31</v>
      </c>
      <c r="G19" s="107">
        <v>27</v>
      </c>
      <c r="H19" s="53" t="s">
        <v>49</v>
      </c>
      <c r="I19" s="77">
        <v>3600</v>
      </c>
      <c r="J19" s="77">
        <f t="shared" si="1"/>
        <v>360</v>
      </c>
      <c r="K19" s="77">
        <f t="shared" si="0"/>
        <v>3960</v>
      </c>
      <c r="L19" s="77"/>
    </row>
    <row r="20" spans="3:12" ht="18" customHeight="1">
      <c r="C20" s="48" t="s">
        <v>13</v>
      </c>
      <c r="D20" s="49">
        <v>5</v>
      </c>
      <c r="E20" s="51">
        <v>28</v>
      </c>
      <c r="F20" s="51" t="s">
        <v>31</v>
      </c>
      <c r="G20" s="107">
        <v>31</v>
      </c>
      <c r="H20" s="53" t="s">
        <v>49</v>
      </c>
      <c r="I20" s="77">
        <v>2906</v>
      </c>
      <c r="J20" s="77">
        <f t="shared" si="1"/>
        <v>290.6</v>
      </c>
      <c r="K20" s="77">
        <f t="shared" si="0"/>
        <v>3196.6</v>
      </c>
      <c r="L20" s="110">
        <f>SUM(K16:K20)</f>
        <v>15296.6</v>
      </c>
    </row>
    <row r="21" spans="3:12" ht="18" customHeight="1">
      <c r="C21" s="48"/>
      <c r="D21" s="60"/>
      <c r="E21" s="50"/>
      <c r="F21" s="51"/>
      <c r="G21" s="52"/>
      <c r="H21" s="53"/>
      <c r="I21" s="77"/>
      <c r="J21" s="83"/>
      <c r="K21" s="77"/>
      <c r="L21" s="77"/>
    </row>
    <row r="22" spans="3:12" ht="18" customHeight="1">
      <c r="C22" s="48"/>
      <c r="D22" s="60"/>
      <c r="E22" s="50"/>
      <c r="F22" s="51"/>
      <c r="G22" s="52"/>
      <c r="H22" s="53"/>
      <c r="I22" s="77"/>
      <c r="J22" s="83"/>
      <c r="K22" s="77"/>
      <c r="L22" s="77"/>
    </row>
    <row r="23" spans="3:12" ht="18" customHeight="1">
      <c r="C23" s="48"/>
      <c r="D23" s="60"/>
      <c r="E23" s="50"/>
      <c r="F23" s="51"/>
      <c r="G23" s="52"/>
      <c r="H23" s="53"/>
      <c r="I23" s="77"/>
      <c r="J23" s="83"/>
      <c r="K23" s="77"/>
      <c r="L23" s="77"/>
    </row>
    <row r="24" spans="3:12" ht="18" customHeight="1">
      <c r="C24" s="48"/>
      <c r="D24" s="60"/>
      <c r="E24" s="50"/>
      <c r="F24" s="51"/>
      <c r="G24" s="52"/>
      <c r="H24" s="53"/>
      <c r="I24" s="77"/>
      <c r="J24" s="83"/>
      <c r="K24" s="77"/>
      <c r="L24" s="77"/>
    </row>
    <row r="25" spans="3:12" ht="18" customHeight="1">
      <c r="C25" s="48"/>
      <c r="D25" s="60"/>
      <c r="E25" s="50"/>
      <c r="F25" s="51"/>
      <c r="G25" s="52"/>
      <c r="H25" s="53"/>
      <c r="I25" s="77"/>
      <c r="J25" s="83"/>
      <c r="K25" s="77"/>
      <c r="L25" s="77"/>
    </row>
    <row r="26" spans="3:12" ht="18" customHeight="1" thickBot="1">
      <c r="C26" s="54"/>
      <c r="D26" s="61"/>
      <c r="E26" s="56"/>
      <c r="F26" s="57"/>
      <c r="G26" s="58"/>
      <c r="H26" s="59"/>
      <c r="I26" s="78"/>
      <c r="J26" s="84"/>
      <c r="K26" s="78"/>
      <c r="L26" s="78"/>
    </row>
    <row r="28" spans="10:12" ht="12.75">
      <c r="J28" s="21"/>
      <c r="K28" s="21" t="s">
        <v>42</v>
      </c>
      <c r="L28" s="80">
        <f>SUM(L11,L15,L20)</f>
        <v>41465.6</v>
      </c>
    </row>
  </sheetData>
  <sheetProtection password="C4A7" sheet="1" objects="1" scenarios="1" selectLockedCells="1"/>
  <mergeCells count="8">
    <mergeCell ref="C1:L1"/>
    <mergeCell ref="H5:H6"/>
    <mergeCell ref="I5:I6"/>
    <mergeCell ref="J5:J6"/>
    <mergeCell ref="L5:L6"/>
    <mergeCell ref="K5:K6"/>
    <mergeCell ref="C5:G5"/>
    <mergeCell ref="E6:G6"/>
  </mergeCells>
  <hyperlinks>
    <hyperlink ref="A1" location="Menu!E8" tooltip="Regresar al Menú Principal" display="Regresar"/>
  </hyperlinks>
  <printOptions horizontalCentered="1"/>
  <pageMargins left="0" right="0" top="0.3937007874015748" bottom="0.5905511811023623" header="0" footer="0"/>
  <pageSetup orientation="landscape" r:id="rId1"/>
  <headerFooter alignWithMargins="0">
    <oddFooter>&amp;L&amp;8Página &amp;P de &amp;N</oddFooter>
  </headerFooter>
  <ignoredErrors>
    <ignoredError sqref="J7:K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L2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2" max="2" width="0.85546875" style="0" customWidth="1"/>
    <col min="3" max="3" width="15.140625" style="0" customWidth="1"/>
    <col min="4" max="4" width="9.140625" style="0" customWidth="1"/>
    <col min="5" max="5" width="4.7109375" style="0" customWidth="1"/>
    <col min="6" max="6" width="3.7109375" style="0" customWidth="1"/>
    <col min="7" max="7" width="4.7109375" style="0" customWidth="1"/>
    <col min="8" max="8" width="35.00390625" style="0" customWidth="1"/>
    <col min="9" max="9" width="13.8515625" style="0" customWidth="1"/>
    <col min="10" max="10" width="9.140625" style="0" customWidth="1"/>
    <col min="11" max="11" width="14.421875" style="0" customWidth="1"/>
    <col min="12" max="12" width="13.8515625" style="0" customWidth="1"/>
    <col min="13" max="13" width="0.85546875" style="0" customWidth="1"/>
  </cols>
  <sheetData>
    <row r="1" spans="1:12" ht="19.5" customHeight="1">
      <c r="A1" s="25" t="s">
        <v>1</v>
      </c>
      <c r="C1" s="126" t="s">
        <v>39</v>
      </c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9.5" customHeight="1">
      <c r="A2" s="25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2.75">
      <c r="A3" s="23"/>
      <c r="C3" s="90"/>
      <c r="D3" s="40"/>
      <c r="E3" s="40"/>
      <c r="F3" s="40"/>
      <c r="G3" s="40"/>
      <c r="H3" s="40"/>
      <c r="I3" s="40"/>
      <c r="J3" s="40"/>
      <c r="K3" s="40"/>
      <c r="L3" s="40"/>
    </row>
    <row r="4" spans="1:12" ht="13.5" thickBot="1">
      <c r="A4" s="24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3.5" customHeight="1">
      <c r="A5" s="36"/>
      <c r="C5" s="135" t="s">
        <v>41</v>
      </c>
      <c r="D5" s="136"/>
      <c r="E5" s="136"/>
      <c r="F5" s="136"/>
      <c r="G5" s="137"/>
      <c r="H5" s="127" t="s">
        <v>40</v>
      </c>
      <c r="I5" s="127" t="s">
        <v>28</v>
      </c>
      <c r="J5" s="127" t="s">
        <v>29</v>
      </c>
      <c r="K5" s="127" t="s">
        <v>2</v>
      </c>
      <c r="L5" s="127" t="s">
        <v>30</v>
      </c>
    </row>
    <row r="6" spans="3:12" ht="13.5" customHeight="1" thickBot="1">
      <c r="C6" s="103" t="s">
        <v>25</v>
      </c>
      <c r="D6" s="104" t="s">
        <v>26</v>
      </c>
      <c r="E6" s="138" t="s">
        <v>27</v>
      </c>
      <c r="F6" s="138"/>
      <c r="G6" s="139"/>
      <c r="H6" s="128"/>
      <c r="I6" s="128"/>
      <c r="J6" s="128"/>
      <c r="K6" s="128"/>
      <c r="L6" s="128"/>
    </row>
    <row r="7" spans="3:12" ht="18" customHeight="1">
      <c r="C7" s="41" t="s">
        <v>10</v>
      </c>
      <c r="D7" s="105">
        <v>1</v>
      </c>
      <c r="E7" s="43">
        <v>1</v>
      </c>
      <c r="F7" s="44" t="s">
        <v>31</v>
      </c>
      <c r="G7" s="45">
        <v>3</v>
      </c>
      <c r="H7" s="46" t="s">
        <v>48</v>
      </c>
      <c r="I7" s="76">
        <v>1500</v>
      </c>
      <c r="J7" s="76">
        <v>150</v>
      </c>
      <c r="K7" s="76">
        <f aca="true" t="shared" si="0" ref="K7:K20">I7+J7</f>
        <v>1650</v>
      </c>
      <c r="L7" s="76"/>
    </row>
    <row r="8" spans="3:12" ht="18" customHeight="1">
      <c r="C8" s="48" t="s">
        <v>10</v>
      </c>
      <c r="D8" s="49">
        <v>2</v>
      </c>
      <c r="E8" s="50">
        <v>4</v>
      </c>
      <c r="F8" s="51" t="s">
        <v>31</v>
      </c>
      <c r="G8" s="52">
        <v>10</v>
      </c>
      <c r="H8" s="53" t="s">
        <v>43</v>
      </c>
      <c r="I8" s="77">
        <v>150</v>
      </c>
      <c r="J8" s="77">
        <v>15</v>
      </c>
      <c r="K8" s="77">
        <f t="shared" si="0"/>
        <v>165</v>
      </c>
      <c r="L8" s="77"/>
    </row>
    <row r="9" spans="3:12" ht="18" customHeight="1">
      <c r="C9" s="48" t="s">
        <v>10</v>
      </c>
      <c r="D9" s="49">
        <v>3</v>
      </c>
      <c r="E9" s="50">
        <v>11</v>
      </c>
      <c r="F9" s="51" t="s">
        <v>31</v>
      </c>
      <c r="G9" s="52">
        <v>17</v>
      </c>
      <c r="H9" s="53" t="s">
        <v>44</v>
      </c>
      <c r="I9" s="77">
        <v>2350</v>
      </c>
      <c r="J9" s="77">
        <v>0</v>
      </c>
      <c r="K9" s="77">
        <f t="shared" si="0"/>
        <v>2350</v>
      </c>
      <c r="L9" s="77"/>
    </row>
    <row r="10" spans="3:12" ht="18" customHeight="1">
      <c r="C10" s="48" t="s">
        <v>10</v>
      </c>
      <c r="D10" s="49">
        <v>4</v>
      </c>
      <c r="E10" s="50">
        <v>18</v>
      </c>
      <c r="F10" s="51" t="s">
        <v>31</v>
      </c>
      <c r="G10" s="52">
        <v>24</v>
      </c>
      <c r="H10" s="53" t="s">
        <v>45</v>
      </c>
      <c r="I10" s="77">
        <v>3500</v>
      </c>
      <c r="J10" s="77">
        <v>350</v>
      </c>
      <c r="K10" s="77">
        <f t="shared" si="0"/>
        <v>3850</v>
      </c>
      <c r="L10" s="77"/>
    </row>
    <row r="11" spans="3:12" ht="18" customHeight="1" thickBot="1">
      <c r="C11" s="54" t="s">
        <v>10</v>
      </c>
      <c r="D11" s="55">
        <v>5</v>
      </c>
      <c r="E11" s="56">
        <v>25</v>
      </c>
      <c r="F11" s="57" t="s">
        <v>31</v>
      </c>
      <c r="G11" s="58">
        <v>31</v>
      </c>
      <c r="H11" s="59" t="s">
        <v>44</v>
      </c>
      <c r="I11" s="78">
        <v>2350</v>
      </c>
      <c r="J11" s="78">
        <v>0</v>
      </c>
      <c r="K11" s="78">
        <f t="shared" si="0"/>
        <v>2350</v>
      </c>
      <c r="L11" s="74">
        <f>SUM(K7:K11)</f>
        <v>10365</v>
      </c>
    </row>
    <row r="12" spans="3:12" ht="18" customHeight="1">
      <c r="C12" s="41" t="s">
        <v>12</v>
      </c>
      <c r="D12" s="42">
        <v>1</v>
      </c>
      <c r="E12" s="43">
        <v>1</v>
      </c>
      <c r="F12" s="44" t="s">
        <v>31</v>
      </c>
      <c r="G12" s="45">
        <v>7</v>
      </c>
      <c r="H12" s="47" t="s">
        <v>46</v>
      </c>
      <c r="I12" s="76">
        <v>450</v>
      </c>
      <c r="J12" s="76">
        <v>45</v>
      </c>
      <c r="K12" s="76">
        <f t="shared" si="0"/>
        <v>495</v>
      </c>
      <c r="L12" s="76"/>
    </row>
    <row r="13" spans="3:12" ht="18" customHeight="1">
      <c r="C13" s="48" t="s">
        <v>12</v>
      </c>
      <c r="D13" s="49">
        <v>2</v>
      </c>
      <c r="E13" s="50">
        <v>8</v>
      </c>
      <c r="F13" s="51" t="s">
        <v>31</v>
      </c>
      <c r="G13" s="52">
        <v>14</v>
      </c>
      <c r="H13" s="53" t="s">
        <v>44</v>
      </c>
      <c r="I13" s="77">
        <v>2350</v>
      </c>
      <c r="J13" s="77">
        <v>0</v>
      </c>
      <c r="K13" s="77">
        <f t="shared" si="0"/>
        <v>2350</v>
      </c>
      <c r="L13" s="77"/>
    </row>
    <row r="14" spans="3:12" ht="18" customHeight="1">
      <c r="C14" s="48" t="s">
        <v>12</v>
      </c>
      <c r="D14" s="49">
        <v>3</v>
      </c>
      <c r="E14" s="50">
        <v>15</v>
      </c>
      <c r="F14" s="51" t="s">
        <v>31</v>
      </c>
      <c r="G14" s="52">
        <v>21</v>
      </c>
      <c r="H14" s="53" t="s">
        <v>45</v>
      </c>
      <c r="I14" s="77">
        <v>3500</v>
      </c>
      <c r="J14" s="77">
        <v>350</v>
      </c>
      <c r="K14" s="77">
        <f t="shared" si="0"/>
        <v>3850</v>
      </c>
      <c r="L14" s="77"/>
    </row>
    <row r="15" spans="3:12" ht="18" customHeight="1" thickBot="1">
      <c r="C15" s="54" t="s">
        <v>12</v>
      </c>
      <c r="D15" s="55">
        <v>4</v>
      </c>
      <c r="E15" s="56">
        <v>22</v>
      </c>
      <c r="F15" s="57" t="s">
        <v>31</v>
      </c>
      <c r="G15" s="58">
        <v>29</v>
      </c>
      <c r="H15" s="59" t="s">
        <v>44</v>
      </c>
      <c r="I15" s="78">
        <v>2350</v>
      </c>
      <c r="J15" s="78">
        <v>0</v>
      </c>
      <c r="K15" s="78">
        <f t="shared" si="0"/>
        <v>2350</v>
      </c>
      <c r="L15" s="74">
        <f>SUM(K12:K15)</f>
        <v>9045</v>
      </c>
    </row>
    <row r="16" spans="3:12" ht="18" customHeight="1">
      <c r="C16" s="41" t="s">
        <v>13</v>
      </c>
      <c r="D16" s="42">
        <v>1</v>
      </c>
      <c r="E16" s="43">
        <v>1</v>
      </c>
      <c r="F16" s="44" t="s">
        <v>31</v>
      </c>
      <c r="G16" s="45">
        <v>6</v>
      </c>
      <c r="H16" s="47" t="s">
        <v>46</v>
      </c>
      <c r="I16" s="76">
        <v>335</v>
      </c>
      <c r="J16" s="76">
        <v>33.5</v>
      </c>
      <c r="K16" s="76">
        <f t="shared" si="0"/>
        <v>368.5</v>
      </c>
      <c r="L16" s="76"/>
    </row>
    <row r="17" spans="3:12" ht="18" customHeight="1">
      <c r="C17" s="48" t="s">
        <v>13</v>
      </c>
      <c r="D17" s="49">
        <v>2</v>
      </c>
      <c r="E17" s="50">
        <v>7</v>
      </c>
      <c r="F17" s="51" t="s">
        <v>31</v>
      </c>
      <c r="G17" s="52">
        <v>13</v>
      </c>
      <c r="H17" s="53" t="s">
        <v>47</v>
      </c>
      <c r="I17" s="77">
        <v>85</v>
      </c>
      <c r="J17" s="77">
        <v>8.5</v>
      </c>
      <c r="K17" s="77">
        <f t="shared" si="0"/>
        <v>93.5</v>
      </c>
      <c r="L17" s="77"/>
    </row>
    <row r="18" spans="3:12" ht="18" customHeight="1">
      <c r="C18" s="48" t="s">
        <v>13</v>
      </c>
      <c r="D18" s="49">
        <v>3</v>
      </c>
      <c r="E18" s="50">
        <v>14</v>
      </c>
      <c r="F18" s="51" t="s">
        <v>31</v>
      </c>
      <c r="G18" s="52">
        <v>20</v>
      </c>
      <c r="H18" s="53" t="s">
        <v>44</v>
      </c>
      <c r="I18" s="77">
        <v>2350</v>
      </c>
      <c r="J18" s="77">
        <v>0</v>
      </c>
      <c r="K18" s="77">
        <f t="shared" si="0"/>
        <v>2350</v>
      </c>
      <c r="L18" s="77"/>
    </row>
    <row r="19" spans="3:12" ht="18" customHeight="1">
      <c r="C19" s="48" t="s">
        <v>13</v>
      </c>
      <c r="D19" s="49">
        <v>4</v>
      </c>
      <c r="E19" s="50">
        <v>21</v>
      </c>
      <c r="F19" s="51" t="s">
        <v>31</v>
      </c>
      <c r="G19" s="52">
        <v>27</v>
      </c>
      <c r="H19" s="53" t="s">
        <v>45</v>
      </c>
      <c r="I19" s="77">
        <v>3500</v>
      </c>
      <c r="J19" s="77">
        <v>350</v>
      </c>
      <c r="K19" s="77">
        <f t="shared" si="0"/>
        <v>3850</v>
      </c>
      <c r="L19" s="77"/>
    </row>
    <row r="20" spans="3:12" ht="18" customHeight="1">
      <c r="C20" s="48" t="s">
        <v>13</v>
      </c>
      <c r="D20" s="49">
        <v>5</v>
      </c>
      <c r="E20" s="50">
        <v>28</v>
      </c>
      <c r="F20" s="51" t="s">
        <v>31</v>
      </c>
      <c r="G20" s="52">
        <v>31</v>
      </c>
      <c r="H20" s="53" t="s">
        <v>44</v>
      </c>
      <c r="I20" s="77">
        <v>2350</v>
      </c>
      <c r="J20" s="77">
        <v>0</v>
      </c>
      <c r="K20" s="77">
        <f t="shared" si="0"/>
        <v>2350</v>
      </c>
      <c r="L20" s="79">
        <f>SUM(K16:K20)</f>
        <v>9012</v>
      </c>
    </row>
    <row r="21" spans="3:12" ht="18" customHeight="1">
      <c r="C21" s="48"/>
      <c r="D21" s="60"/>
      <c r="E21" s="50"/>
      <c r="F21" s="51"/>
      <c r="G21" s="52"/>
      <c r="H21" s="53"/>
      <c r="I21" s="53"/>
      <c r="J21" s="53"/>
      <c r="K21" s="53"/>
      <c r="L21" s="53"/>
    </row>
    <row r="22" spans="3:12" ht="18" customHeight="1">
      <c r="C22" s="48"/>
      <c r="D22" s="60"/>
      <c r="E22" s="50"/>
      <c r="F22" s="51"/>
      <c r="G22" s="52"/>
      <c r="H22" s="53"/>
      <c r="I22" s="53"/>
      <c r="J22" s="53"/>
      <c r="K22" s="53"/>
      <c r="L22" s="53"/>
    </row>
    <row r="23" spans="3:12" ht="18" customHeight="1">
      <c r="C23" s="48"/>
      <c r="D23" s="60"/>
      <c r="E23" s="50"/>
      <c r="F23" s="51"/>
      <c r="G23" s="52"/>
      <c r="H23" s="53"/>
      <c r="I23" s="53"/>
      <c r="J23" s="53"/>
      <c r="K23" s="53"/>
      <c r="L23" s="53"/>
    </row>
    <row r="24" spans="3:12" ht="18" customHeight="1">
      <c r="C24" s="48"/>
      <c r="D24" s="60"/>
      <c r="E24" s="50"/>
      <c r="F24" s="51"/>
      <c r="G24" s="52"/>
      <c r="H24" s="53"/>
      <c r="I24" s="53"/>
      <c r="J24" s="53"/>
      <c r="K24" s="53"/>
      <c r="L24" s="53"/>
    </row>
    <row r="25" spans="3:12" ht="18" customHeight="1">
      <c r="C25" s="48"/>
      <c r="D25" s="60"/>
      <c r="E25" s="50"/>
      <c r="F25" s="51"/>
      <c r="G25" s="52"/>
      <c r="H25" s="53"/>
      <c r="I25" s="53"/>
      <c r="J25" s="53"/>
      <c r="K25" s="53"/>
      <c r="L25" s="53"/>
    </row>
    <row r="26" spans="3:12" ht="18" customHeight="1" thickBot="1">
      <c r="C26" s="54"/>
      <c r="D26" s="61"/>
      <c r="E26" s="56"/>
      <c r="F26" s="57"/>
      <c r="G26" s="58"/>
      <c r="H26" s="59"/>
      <c r="I26" s="59"/>
      <c r="J26" s="59"/>
      <c r="K26" s="59"/>
      <c r="L26" s="59"/>
    </row>
    <row r="28" spans="10:12" ht="12.75">
      <c r="J28" s="21"/>
      <c r="K28" s="21" t="s">
        <v>42</v>
      </c>
      <c r="L28" s="75">
        <f>SUM(L11,L15,L20)</f>
        <v>28422</v>
      </c>
    </row>
  </sheetData>
  <sheetProtection password="C4A7" sheet="1" objects="1" scenarios="1"/>
  <mergeCells count="8">
    <mergeCell ref="C1:L1"/>
    <mergeCell ref="C5:G5"/>
    <mergeCell ref="H5:H6"/>
    <mergeCell ref="I5:I6"/>
    <mergeCell ref="J5:J6"/>
    <mergeCell ref="K5:K6"/>
    <mergeCell ref="L5:L6"/>
    <mergeCell ref="E6:G6"/>
  </mergeCells>
  <hyperlinks>
    <hyperlink ref="A1" location="Menu!E8" tooltip="Regresar al Menú Principal" display="Regresar"/>
  </hyperlinks>
  <printOptions horizontalCentered="1"/>
  <pageMargins left="0" right="0" top="0.3937007874015748" bottom="0.5905511811023623" header="0" footer="0"/>
  <pageSetup orientation="landscape" r:id="rId1"/>
  <headerFooter alignWithMargins="0">
    <oddFooter>&amp;L&amp;8Página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I20"/>
  <sheetViews>
    <sheetView showGridLines="0" showRowColHeaders="0" showZeros="0" workbookViewId="0" topLeftCell="B1">
      <selection activeCell="B1" sqref="B1"/>
    </sheetView>
  </sheetViews>
  <sheetFormatPr defaultColWidth="11.421875" defaultRowHeight="12.75"/>
  <cols>
    <col min="1" max="1" width="11.421875" style="0" hidden="1" customWidth="1"/>
    <col min="3" max="3" width="4.8515625" style="0" customWidth="1"/>
    <col min="4" max="4" width="20.57421875" style="0" customWidth="1"/>
    <col min="5" max="5" width="9.140625" style="0" customWidth="1"/>
    <col min="6" max="6" width="33.140625" style="0" customWidth="1"/>
    <col min="9" max="9" width="8.421875" style="0" customWidth="1"/>
  </cols>
  <sheetData>
    <row r="1" spans="2:9" ht="25.5" customHeight="1">
      <c r="B1" s="25" t="s">
        <v>1</v>
      </c>
      <c r="D1" s="115" t="s">
        <v>52</v>
      </c>
      <c r="E1" s="140"/>
      <c r="F1" s="140"/>
      <c r="G1" s="140"/>
      <c r="H1" s="140"/>
      <c r="I1" s="140"/>
    </row>
    <row r="2" spans="2:9" ht="10.5" customHeight="1">
      <c r="B2" s="23"/>
      <c r="D2" s="140"/>
      <c r="E2" s="140"/>
      <c r="F2" s="140"/>
      <c r="G2" s="140"/>
      <c r="H2" s="140"/>
      <c r="I2" s="140"/>
    </row>
    <row r="3" spans="2:7" ht="16.5" customHeight="1" thickBot="1">
      <c r="B3" s="24"/>
      <c r="D3" s="20"/>
      <c r="E3" s="20"/>
      <c r="F3" s="20"/>
      <c r="G3" s="20"/>
    </row>
    <row r="4" spans="1:5" ht="18.75" customHeight="1">
      <c r="A4" s="62">
        <v>1</v>
      </c>
      <c r="B4" s="91"/>
      <c r="D4" s="87" t="s">
        <v>5</v>
      </c>
      <c r="E4" s="22">
        <v>1</v>
      </c>
    </row>
    <row r="5" spans="1:2" ht="15.75" customHeight="1">
      <c r="A5" s="62">
        <v>2</v>
      </c>
      <c r="B5" s="36"/>
    </row>
    <row r="6" spans="4:9" ht="16.5" customHeight="1">
      <c r="D6" s="114" t="str">
        <f>Funciones!D15</f>
        <v>RESULTADOS DE INGRESOS EN FORMA TRIMESTRAL</v>
      </c>
      <c r="E6" s="114"/>
      <c r="F6" s="114"/>
      <c r="G6" s="114"/>
      <c r="H6" s="114"/>
      <c r="I6" s="114"/>
    </row>
    <row r="7" ht="3.75" customHeight="1"/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</sheetData>
  <sheetProtection password="C4A7" sheet="1" objects="1" scenarios="1" selectLockedCells="1"/>
  <mergeCells count="2">
    <mergeCell ref="D6:I6"/>
    <mergeCell ref="D1:I2"/>
  </mergeCells>
  <dataValidations count="1">
    <dataValidation type="list" allowBlank="1" showInputMessage="1" showErrorMessage="1" promptTitle="Elige de la Lista" prompt="Opcion para elegir un Rubro" errorTitle="Lista" error="Debes elegir un número de la lista" sqref="E4">
      <formula1>$A$4:$A$5</formula1>
    </dataValidation>
  </dataValidations>
  <hyperlinks>
    <hyperlink ref="B1" location="Menu!E8" tooltip="Regresar al Menú Principal" display="Regresar"/>
  </hyperlinks>
  <printOptions/>
  <pageMargins left="1.1811023622047245" right="0.7874015748031497" top="0.984251968503937" bottom="0.984251968503937" header="0" footer="0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B3:AF19"/>
  <sheetViews>
    <sheetView workbookViewId="0" topLeftCell="A13">
      <selection activeCell="D15" sqref="D15:H15"/>
    </sheetView>
  </sheetViews>
  <sheetFormatPr defaultColWidth="11.421875" defaultRowHeight="12.75"/>
  <cols>
    <col min="1" max="1" width="2.28125" style="0" customWidth="1"/>
    <col min="2" max="2" width="3.7109375" style="0" customWidth="1"/>
    <col min="3" max="16" width="8.7109375" style="0" customWidth="1"/>
    <col min="17" max="17" width="0.85546875" style="0" customWidth="1"/>
    <col min="18" max="52" width="8.7109375" style="0" customWidth="1"/>
  </cols>
  <sheetData>
    <row r="3" spans="2:16" ht="12.75">
      <c r="B3" s="144" t="s">
        <v>37</v>
      </c>
      <c r="C3" s="142" t="s">
        <v>10</v>
      </c>
      <c r="D3" s="142"/>
      <c r="E3" s="142"/>
      <c r="F3" s="142"/>
      <c r="G3" s="143"/>
      <c r="H3" s="141" t="s">
        <v>12</v>
      </c>
      <c r="I3" s="142"/>
      <c r="J3" s="142"/>
      <c r="K3" s="143"/>
      <c r="L3" s="141" t="s">
        <v>13</v>
      </c>
      <c r="M3" s="142"/>
      <c r="N3" s="142"/>
      <c r="O3" s="142"/>
      <c r="P3" s="143"/>
    </row>
    <row r="4" spans="2:32" ht="12.75">
      <c r="B4" s="145"/>
      <c r="C4" s="67" t="s">
        <v>32</v>
      </c>
      <c r="D4" s="67" t="s">
        <v>33</v>
      </c>
      <c r="E4" s="67" t="s">
        <v>34</v>
      </c>
      <c r="F4" s="68" t="s">
        <v>35</v>
      </c>
      <c r="G4" s="69" t="s">
        <v>36</v>
      </c>
      <c r="H4" s="70" t="s">
        <v>32</v>
      </c>
      <c r="I4" s="68" t="s">
        <v>33</v>
      </c>
      <c r="J4" s="68" t="s">
        <v>34</v>
      </c>
      <c r="K4" s="69" t="s">
        <v>35</v>
      </c>
      <c r="L4" s="70" t="s">
        <v>32</v>
      </c>
      <c r="M4" s="68" t="s">
        <v>33</v>
      </c>
      <c r="N4" s="68" t="s">
        <v>34</v>
      </c>
      <c r="O4" s="68" t="s">
        <v>35</v>
      </c>
      <c r="P4" s="69" t="s">
        <v>36</v>
      </c>
      <c r="Q4" s="39"/>
      <c r="R4" s="86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2:18" ht="18" customHeight="1">
      <c r="B5" s="73">
        <v>1</v>
      </c>
      <c r="C5" s="64">
        <f>Ingresos!K7</f>
        <v>3283.5</v>
      </c>
      <c r="D5" s="64">
        <f>Ingresos!K8</f>
        <v>3432</v>
      </c>
      <c r="E5" s="64">
        <f>Ingresos!K9</f>
        <v>2035</v>
      </c>
      <c r="F5" s="64">
        <f>Ingresos!K10</f>
        <v>4345</v>
      </c>
      <c r="G5" s="65">
        <f>Ingresos!K11</f>
        <v>1925</v>
      </c>
      <c r="H5" s="66">
        <f>Ingresos!K12</f>
        <v>3916</v>
      </c>
      <c r="I5" s="64">
        <f>Ingresos!K13</f>
        <v>3080</v>
      </c>
      <c r="J5" s="64">
        <f>Ingresos!K14</f>
        <v>2337.5</v>
      </c>
      <c r="K5" s="65">
        <f>Ingresos!K15</f>
        <v>1815</v>
      </c>
      <c r="L5" s="66">
        <f>Ingresos!K16</f>
        <v>3245</v>
      </c>
      <c r="M5" s="64">
        <f>Ingresos!K17</f>
        <v>2915</v>
      </c>
      <c r="N5" s="64">
        <f>Ingresos!K18</f>
        <v>1980</v>
      </c>
      <c r="O5" s="64">
        <f>Ingresos!K19</f>
        <v>3960</v>
      </c>
      <c r="P5" s="65">
        <f>Ingresos!K20</f>
        <v>3196.6</v>
      </c>
      <c r="R5" s="86" t="s">
        <v>51</v>
      </c>
    </row>
    <row r="6" spans="2:18" ht="18" customHeight="1">
      <c r="B6" s="73">
        <v>2</v>
      </c>
      <c r="C6" s="64">
        <f>Egresos!K7</f>
        <v>1650</v>
      </c>
      <c r="D6" s="64">
        <f>Egresos!K8</f>
        <v>165</v>
      </c>
      <c r="E6" s="64">
        <f>Egresos!K9</f>
        <v>2350</v>
      </c>
      <c r="F6" s="64">
        <f>Egresos!K10</f>
        <v>3850</v>
      </c>
      <c r="G6" s="65">
        <f>Egresos!K11</f>
        <v>2350</v>
      </c>
      <c r="H6" s="66">
        <f>Egresos!K12</f>
        <v>495</v>
      </c>
      <c r="I6" s="64">
        <f>Egresos!K13</f>
        <v>2350</v>
      </c>
      <c r="J6" s="64">
        <f>Egresos!K14</f>
        <v>3850</v>
      </c>
      <c r="K6" s="65">
        <f>Egresos!K15</f>
        <v>2350</v>
      </c>
      <c r="L6" s="66">
        <f>Egresos!K16</f>
        <v>368.5</v>
      </c>
      <c r="M6" s="64">
        <f>Egresos!K17</f>
        <v>93.5</v>
      </c>
      <c r="N6" s="64">
        <f>Egresos!K18</f>
        <v>2350</v>
      </c>
      <c r="O6" s="64">
        <f>Egresos!K19</f>
        <v>3850</v>
      </c>
      <c r="P6" s="65">
        <f>Egresos!K20</f>
        <v>2350</v>
      </c>
      <c r="R6" s="86" t="s">
        <v>50</v>
      </c>
    </row>
    <row r="8" spans="2:6" ht="12.75">
      <c r="B8" s="147"/>
      <c r="C8" s="147"/>
      <c r="D8" s="147"/>
      <c r="E8" s="147"/>
      <c r="F8" s="147"/>
    </row>
    <row r="9" spans="2:9" ht="12.75">
      <c r="B9" s="20" t="s">
        <v>37</v>
      </c>
      <c r="C9" s="1" t="s">
        <v>5</v>
      </c>
      <c r="D9" s="1" t="s">
        <v>10</v>
      </c>
      <c r="E9" s="1" t="s">
        <v>12</v>
      </c>
      <c r="F9" s="1" t="s">
        <v>13</v>
      </c>
      <c r="G9" s="1"/>
      <c r="H9" s="1"/>
      <c r="I9" s="1"/>
    </row>
    <row r="10" spans="2:9" ht="12.75">
      <c r="B10">
        <v>1</v>
      </c>
      <c r="C10" s="4" t="s">
        <v>14</v>
      </c>
      <c r="D10" s="95">
        <f>SUM(C5:G5)</f>
        <v>15020.5</v>
      </c>
      <c r="E10" s="95">
        <f>SUM(H5:K5)</f>
        <v>11148.5</v>
      </c>
      <c r="F10" s="95">
        <f>SUM(L5:P5)</f>
        <v>15296.6</v>
      </c>
      <c r="G10" s="3"/>
      <c r="H10" s="3"/>
      <c r="I10" s="3"/>
    </row>
    <row r="11" spans="2:9" ht="12.75">
      <c r="B11">
        <v>2</v>
      </c>
      <c r="C11" s="4" t="s">
        <v>15</v>
      </c>
      <c r="D11" s="95">
        <f>SUM(C6:G6)</f>
        <v>10365</v>
      </c>
      <c r="E11" s="95">
        <f>SUM(H6:K6)</f>
        <v>9045</v>
      </c>
      <c r="F11" s="95">
        <f>SUM(L6:P6)</f>
        <v>9012</v>
      </c>
      <c r="G11" s="3"/>
      <c r="H11" s="3"/>
      <c r="I11" s="3"/>
    </row>
    <row r="12" spans="3:9" ht="12.75">
      <c r="C12" s="4"/>
      <c r="D12" s="4"/>
      <c r="E12" s="3"/>
      <c r="F12" s="3"/>
      <c r="G12" s="3"/>
      <c r="H12" s="3"/>
      <c r="I12" s="3"/>
    </row>
    <row r="14" spans="3:9" ht="12.75">
      <c r="C14" s="4"/>
      <c r="D14" s="4"/>
      <c r="E14" s="3"/>
      <c r="F14" s="3"/>
      <c r="G14" s="3"/>
      <c r="H14" s="3"/>
      <c r="I14" s="3"/>
    </row>
    <row r="15" spans="2:13" ht="12.75">
      <c r="B15" s="146" t="s">
        <v>38</v>
      </c>
      <c r="C15" s="88"/>
      <c r="D15" s="148" t="str">
        <f>LOOKUP(Grafico!E4,Funciones!B5:B6,Funciones!R5:R6)</f>
        <v>RESULTADOS DE INGRESOS EN FORMA TRIMESTRAL</v>
      </c>
      <c r="E15" s="148"/>
      <c r="F15" s="148"/>
      <c r="G15" s="148"/>
      <c r="H15" s="148"/>
      <c r="I15" s="93"/>
      <c r="J15" s="94"/>
      <c r="K15" s="94"/>
      <c r="L15" s="38"/>
      <c r="M15" s="38"/>
    </row>
    <row r="16" spans="2:13" ht="12.75">
      <c r="B16" s="146"/>
      <c r="C16" s="89" t="s">
        <v>25</v>
      </c>
      <c r="D16" s="71" t="s">
        <v>17</v>
      </c>
      <c r="E16" s="71" t="s">
        <v>18</v>
      </c>
      <c r="F16" s="71" t="s">
        <v>19</v>
      </c>
      <c r="G16" s="71" t="s">
        <v>20</v>
      </c>
      <c r="H16" s="71" t="s">
        <v>21</v>
      </c>
      <c r="I16" s="93"/>
      <c r="J16" s="94"/>
      <c r="K16" s="94"/>
      <c r="L16" s="3"/>
      <c r="M16" s="3"/>
    </row>
    <row r="17" spans="2:11" ht="18" customHeight="1">
      <c r="B17" s="72">
        <v>1</v>
      </c>
      <c r="C17" s="63" t="s">
        <v>10</v>
      </c>
      <c r="D17" s="85">
        <f>LOOKUP(Grafico!E4,Funciones!B5:B6,Funciones!C5:C6)</f>
        <v>3283.5</v>
      </c>
      <c r="E17" s="85">
        <f>LOOKUP(Grafico!E4,Funciones!B5:B6,Funciones!D5:D6)</f>
        <v>3432</v>
      </c>
      <c r="F17" s="85">
        <f>LOOKUP(Grafico!E4,Funciones!B5:B6,Funciones!E5:E6)</f>
        <v>2035</v>
      </c>
      <c r="G17" s="85">
        <f>LOOKUP(Grafico!E4,Funciones!B5:B6,Funciones!F5:F6)</f>
        <v>4345</v>
      </c>
      <c r="H17" s="85">
        <f>LOOKUP(Grafico!E4,Funciones!B5:B6,Funciones!G5:G6)</f>
        <v>1925</v>
      </c>
      <c r="I17" s="92"/>
      <c r="J17" s="31"/>
      <c r="K17" s="31"/>
    </row>
    <row r="18" spans="2:11" ht="18" customHeight="1">
      <c r="B18" s="72">
        <v>2</v>
      </c>
      <c r="C18" s="63" t="s">
        <v>12</v>
      </c>
      <c r="D18" s="85">
        <f>LOOKUP(Grafico!E4,Funciones!B5:B6,Funciones!H5:H6)</f>
        <v>3916</v>
      </c>
      <c r="E18" s="85">
        <f>LOOKUP(Grafico!E4,Funciones!B5:B6,Funciones!I5:I6)</f>
        <v>3080</v>
      </c>
      <c r="F18" s="85">
        <f>LOOKUP(Grafico!E4,Funciones!B5:B6,Funciones!J5:J6)</f>
        <v>2337.5</v>
      </c>
      <c r="G18" s="85">
        <f>LOOKUP(Grafico!E4,Funciones!B5:B6,Funciones!K5:K6)</f>
        <v>1815</v>
      </c>
      <c r="H18" s="85">
        <v>0</v>
      </c>
      <c r="I18" s="92"/>
      <c r="J18" s="31"/>
      <c r="K18" s="31"/>
    </row>
    <row r="19" spans="2:11" ht="18" customHeight="1">
      <c r="B19" s="72">
        <v>3</v>
      </c>
      <c r="C19" s="63" t="s">
        <v>13</v>
      </c>
      <c r="D19" s="85">
        <f>LOOKUP(Grafico!E4,Funciones!B5:B6,Funciones!L5:L6)</f>
        <v>3245</v>
      </c>
      <c r="E19" s="85">
        <f>LOOKUP(Grafico!E4,Funciones!B5:B6,Funciones!M5:M6)</f>
        <v>2915</v>
      </c>
      <c r="F19" s="85">
        <f>LOOKUP(Grafico!E4,Funciones!B5:B6,Funciones!N5:N6)</f>
        <v>1980</v>
      </c>
      <c r="G19" s="85">
        <f>LOOKUP(Grafico!$E$4,Funciones!$B$5:$B$6,Funciones!O5:O6)</f>
        <v>3960</v>
      </c>
      <c r="H19" s="85">
        <f>LOOKUP(Grafico!$E$4,Funciones!$B$5:$B$6,Funciones!P5:P6)</f>
        <v>3196.6</v>
      </c>
      <c r="I19" s="92"/>
      <c r="J19" s="31"/>
      <c r="K19" s="31"/>
    </row>
  </sheetData>
  <mergeCells count="7">
    <mergeCell ref="L3:P3"/>
    <mergeCell ref="B3:B4"/>
    <mergeCell ref="B15:B16"/>
    <mergeCell ref="B8:F8"/>
    <mergeCell ref="D15:H15"/>
    <mergeCell ref="C3:G3"/>
    <mergeCell ref="H3:K3"/>
  </mergeCells>
  <printOptions horizontalCentered="1"/>
  <pageMargins left="0" right="0" top="0.1968503937007874" bottom="0.3937007874015748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Elec 98-2001</dc:title>
  <dc:subject/>
  <dc:creator>Desconocido</dc:creator>
  <cp:keywords/>
  <dc:description/>
  <cp:lastModifiedBy>DESCONOCIDO</cp:lastModifiedBy>
  <cp:lastPrinted>2004-07-14T18:19:40Z</cp:lastPrinted>
  <dcterms:created xsi:type="dcterms:W3CDTF">2004-03-25T21:40:22Z</dcterms:created>
  <dcterms:modified xsi:type="dcterms:W3CDTF">2004-08-10T15:49:11Z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